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985" windowHeight="4605" firstSheet="1" activeTab="3"/>
  </bookViews>
  <sheets>
    <sheet name="Sheet4" sheetId="1" r:id="rId1"/>
    <sheet name="Energy Balance1" sheetId="2" r:id="rId2"/>
    <sheet name="Energy Balance 2" sheetId="3" r:id="rId3"/>
    <sheet name="Sheet2" sheetId="4" r:id="rId4"/>
    <sheet name="Sheet3" sheetId="5" r:id="rId5"/>
    <sheet name="Sheet1" sheetId="6" r:id="rId6"/>
    <sheet name="Chart1" sheetId="7" r:id="rId7"/>
  </sheets>
  <definedNames/>
  <calcPr fullCalcOnLoad="1"/>
</workbook>
</file>

<file path=xl/sharedStrings.xml><?xml version="1.0" encoding="utf-8"?>
<sst xmlns="http://schemas.openxmlformats.org/spreadsheetml/2006/main" count="84" uniqueCount="31">
  <si>
    <t>OID_</t>
  </si>
  <si>
    <t>x</t>
  </si>
  <si>
    <t>y</t>
  </si>
  <si>
    <t>Downward_longwave_radiation_flux</t>
  </si>
  <si>
    <t>Downward_shortwave_radiation_flux</t>
  </si>
  <si>
    <t>Upward_long_wave_radiation_flux</t>
  </si>
  <si>
    <t>Upward_short_wave_radiation_flux</t>
  </si>
  <si>
    <t>Ground_Heat_Flux</t>
  </si>
  <si>
    <t>Latent_heat_flux</t>
  </si>
  <si>
    <t>Sensible_heat_flux</t>
  </si>
  <si>
    <t>time_</t>
  </si>
  <si>
    <t>lon</t>
  </si>
  <si>
    <t>lat</t>
  </si>
  <si>
    <t>RadInput</t>
  </si>
  <si>
    <t>HeatInput</t>
  </si>
  <si>
    <t>EnergyBalance</t>
  </si>
  <si>
    <t>total energy balance</t>
  </si>
  <si>
    <t>Net Rad</t>
  </si>
  <si>
    <t>G+LE+H</t>
  </si>
  <si>
    <t>Energy Bal</t>
  </si>
  <si>
    <t>D_Long</t>
  </si>
  <si>
    <t>D_Short</t>
  </si>
  <si>
    <t>U_Long</t>
  </si>
  <si>
    <t>U_Short</t>
  </si>
  <si>
    <t>Ground</t>
  </si>
  <si>
    <t>Latent</t>
  </si>
  <si>
    <t xml:space="preserve">Sensible </t>
  </si>
  <si>
    <t>Time</t>
  </si>
  <si>
    <t>Average</t>
  </si>
  <si>
    <t>Component</t>
  </si>
  <si>
    <t>Flux (W/m2)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</si>
</sst>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Energy Balance (30N, 98.2W)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"/>
          <c:w val="0.67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'Energy Balance1'!$B$1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Balance1'!$B$2:$B$9</c:f>
              <c:numCache>
                <c:ptCount val="8"/>
                <c:pt idx="0">
                  <c:v>406.56</c:v>
                </c:pt>
                <c:pt idx="1">
                  <c:v>396.22</c:v>
                </c:pt>
                <c:pt idx="2">
                  <c:v>384.92</c:v>
                </c:pt>
                <c:pt idx="3">
                  <c:v>376.95</c:v>
                </c:pt>
                <c:pt idx="4">
                  <c:v>414</c:v>
                </c:pt>
                <c:pt idx="5">
                  <c:v>447.61</c:v>
                </c:pt>
                <c:pt idx="6">
                  <c:v>458.07</c:v>
                </c:pt>
                <c:pt idx="7">
                  <c:v>437.79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'Energy Balance1'!$C$1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33.06</c:v>
                </c:pt>
                <c:pt idx="4">
                  <c:v>597.68</c:v>
                </c:pt>
                <c:pt idx="5">
                  <c:v>928.31</c:v>
                </c:pt>
                <c:pt idx="6">
                  <c:v>678.37</c:v>
                </c:pt>
                <c:pt idx="7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'Energy Balance1'!$D$1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Balance1'!$D$2:$D$9</c:f>
              <c:numCache>
                <c:ptCount val="8"/>
                <c:pt idx="0">
                  <c:v>458.5</c:v>
                </c:pt>
                <c:pt idx="1">
                  <c:v>447.38</c:v>
                </c:pt>
                <c:pt idx="2">
                  <c:v>435.88</c:v>
                </c:pt>
                <c:pt idx="3">
                  <c:v>429.67</c:v>
                </c:pt>
                <c:pt idx="4">
                  <c:v>521.83</c:v>
                </c:pt>
                <c:pt idx="5">
                  <c:v>587.21</c:v>
                </c:pt>
                <c:pt idx="6">
                  <c:v>567.46</c:v>
                </c:pt>
                <c:pt idx="7">
                  <c:v>513.18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'Energy Balance1'!$E$1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18.37</c:v>
                </c:pt>
                <c:pt idx="4">
                  <c:v>134.87</c:v>
                </c:pt>
                <c:pt idx="5">
                  <c:v>196.5</c:v>
                </c:pt>
                <c:pt idx="6">
                  <c:v>154.06</c:v>
                </c:pt>
                <c:pt idx="7">
                  <c:v>100.68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'Energy Balance1'!$B$10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Balance1'!$B$11:$B$18</c:f>
              <c:numCache>
                <c:ptCount val="8"/>
                <c:pt idx="0">
                  <c:v>41</c:v>
                </c:pt>
                <c:pt idx="1">
                  <c:v>36.37</c:v>
                </c:pt>
                <c:pt idx="2">
                  <c:v>34.5</c:v>
                </c:pt>
                <c:pt idx="3">
                  <c:v>29.73</c:v>
                </c:pt>
                <c:pt idx="4">
                  <c:v>-49.83</c:v>
                </c:pt>
                <c:pt idx="5">
                  <c:v>-79.61</c:v>
                </c:pt>
                <c:pt idx="6">
                  <c:v>-42.33</c:v>
                </c:pt>
                <c:pt idx="7">
                  <c:v>6.07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'Energy Balance1'!$C$10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Balance1'!$C$11:$C$18</c:f>
              <c:numCache>
                <c:ptCount val="8"/>
                <c:pt idx="0">
                  <c:v>-17.93</c:v>
                </c:pt>
                <c:pt idx="1">
                  <c:v>-10.72</c:v>
                </c:pt>
                <c:pt idx="2">
                  <c:v>-5.32</c:v>
                </c:pt>
                <c:pt idx="3">
                  <c:v>-2.9</c:v>
                </c:pt>
                <c:pt idx="4">
                  <c:v>-86.25</c:v>
                </c:pt>
                <c:pt idx="5">
                  <c:v>-142.69</c:v>
                </c:pt>
                <c:pt idx="6">
                  <c:v>-146.59</c:v>
                </c:pt>
                <c:pt idx="7">
                  <c:v>-77.72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'Energy Balance1'!$D$10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Balance1'!$D$11:$D$18</c:f>
              <c:numCache>
                <c:ptCount val="8"/>
                <c:pt idx="0">
                  <c:v>28.37</c:v>
                </c:pt>
                <c:pt idx="1">
                  <c:v>25.18</c:v>
                </c:pt>
                <c:pt idx="2">
                  <c:v>21.51</c:v>
                </c:pt>
                <c:pt idx="3">
                  <c:v>16.19</c:v>
                </c:pt>
                <c:pt idx="4">
                  <c:v>-217.09</c:v>
                </c:pt>
                <c:pt idx="5">
                  <c:v>-395.73</c:v>
                </c:pt>
                <c:pt idx="6">
                  <c:v>-288.94</c:v>
                </c:pt>
                <c:pt idx="7">
                  <c:v>-83.85</c:v>
                </c:pt>
              </c:numCache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18"/>
          <c:w val="0.24725"/>
          <c:h val="0.7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Energy Balance (30N, 98.2W)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"/>
          <c:w val="0.67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'Energy Balance1'!$B$1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Balance1'!$B$2:$B$9</c:f>
              <c:numCache>
                <c:ptCount val="8"/>
                <c:pt idx="0">
                  <c:v>406.56</c:v>
                </c:pt>
                <c:pt idx="1">
                  <c:v>396.22</c:v>
                </c:pt>
                <c:pt idx="2">
                  <c:v>384.92</c:v>
                </c:pt>
                <c:pt idx="3">
                  <c:v>376.95</c:v>
                </c:pt>
                <c:pt idx="4">
                  <c:v>414</c:v>
                </c:pt>
                <c:pt idx="5">
                  <c:v>447.61</c:v>
                </c:pt>
                <c:pt idx="6">
                  <c:v>458.07</c:v>
                </c:pt>
                <c:pt idx="7">
                  <c:v>437.79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'Energy Balance1'!$C$1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33.06</c:v>
                </c:pt>
                <c:pt idx="4">
                  <c:v>597.68</c:v>
                </c:pt>
                <c:pt idx="5">
                  <c:v>928.31</c:v>
                </c:pt>
                <c:pt idx="6">
                  <c:v>678.37</c:v>
                </c:pt>
                <c:pt idx="7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'Energy Balance1'!$D$1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Balance1'!$D$2:$D$9</c:f>
              <c:numCache>
                <c:ptCount val="8"/>
                <c:pt idx="0">
                  <c:v>458.5</c:v>
                </c:pt>
                <c:pt idx="1">
                  <c:v>447.38</c:v>
                </c:pt>
                <c:pt idx="2">
                  <c:v>435.88</c:v>
                </c:pt>
                <c:pt idx="3">
                  <c:v>429.67</c:v>
                </c:pt>
                <c:pt idx="4">
                  <c:v>521.83</c:v>
                </c:pt>
                <c:pt idx="5">
                  <c:v>587.21</c:v>
                </c:pt>
                <c:pt idx="6">
                  <c:v>567.46</c:v>
                </c:pt>
                <c:pt idx="7">
                  <c:v>513.18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'Energy Balance1'!$E$1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18.37</c:v>
                </c:pt>
                <c:pt idx="4">
                  <c:v>134.87</c:v>
                </c:pt>
                <c:pt idx="5">
                  <c:v>196.5</c:v>
                </c:pt>
                <c:pt idx="6">
                  <c:v>154.06</c:v>
                </c:pt>
                <c:pt idx="7">
                  <c:v>100.68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'Energy Balance1'!$B$10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Balance1'!$B$11:$B$18</c:f>
              <c:numCache>
                <c:ptCount val="8"/>
                <c:pt idx="0">
                  <c:v>41</c:v>
                </c:pt>
                <c:pt idx="1">
                  <c:v>36.37</c:v>
                </c:pt>
                <c:pt idx="2">
                  <c:v>34.5</c:v>
                </c:pt>
                <c:pt idx="3">
                  <c:v>29.73</c:v>
                </c:pt>
                <c:pt idx="4">
                  <c:v>-49.83</c:v>
                </c:pt>
                <c:pt idx="5">
                  <c:v>-79.61</c:v>
                </c:pt>
                <c:pt idx="6">
                  <c:v>-42.33</c:v>
                </c:pt>
                <c:pt idx="7">
                  <c:v>6.07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'Energy Balance1'!$C$10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Balance1'!$C$11:$C$18</c:f>
              <c:numCache>
                <c:ptCount val="8"/>
                <c:pt idx="0">
                  <c:v>-17.93</c:v>
                </c:pt>
                <c:pt idx="1">
                  <c:v>-10.72</c:v>
                </c:pt>
                <c:pt idx="2">
                  <c:v>-5.32</c:v>
                </c:pt>
                <c:pt idx="3">
                  <c:v>-2.9</c:v>
                </c:pt>
                <c:pt idx="4">
                  <c:v>-86.25</c:v>
                </c:pt>
                <c:pt idx="5">
                  <c:v>-142.69</c:v>
                </c:pt>
                <c:pt idx="6">
                  <c:v>-146.59</c:v>
                </c:pt>
                <c:pt idx="7">
                  <c:v>-77.72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'Energy Balance1'!$D$10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Balance1'!$D$11:$D$18</c:f>
              <c:numCache>
                <c:ptCount val="8"/>
                <c:pt idx="0">
                  <c:v>28.37</c:v>
                </c:pt>
                <c:pt idx="1">
                  <c:v>25.18</c:v>
                </c:pt>
                <c:pt idx="2">
                  <c:v>21.51</c:v>
                </c:pt>
                <c:pt idx="3">
                  <c:v>16.19</c:v>
                </c:pt>
                <c:pt idx="4">
                  <c:v>-217.09</c:v>
                </c:pt>
                <c:pt idx="5">
                  <c:v>-395.73</c:v>
                </c:pt>
                <c:pt idx="6">
                  <c:v>-288.94</c:v>
                </c:pt>
                <c:pt idx="7">
                  <c:v>-83.85</c:v>
                </c:pt>
              </c:numCache>
            </c:numRef>
          </c:val>
          <c:smooth val="0"/>
        </c:ser>
        <c:marker val="1"/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18"/>
          <c:w val="0.24725"/>
          <c:h val="0.7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 Balance (30N, 98.2W)</a:t>
            </a:r>
          </a:p>
        </c:rich>
      </c:tx>
      <c:layout>
        <c:manualLayout>
          <c:xMode val="factor"/>
          <c:yMode val="factor"/>
          <c:x val="0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7"/>
          <c:w val="0.569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'Energy Balance1'!$B$1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Balance1'!$B$2:$B$9</c:f>
              <c:numCache/>
            </c:numRef>
          </c:val>
          <c:smooth val="0"/>
        </c:ser>
        <c:ser>
          <c:idx val="1"/>
          <c:order val="1"/>
          <c:tx>
            <c:strRef>
              <c:f>'Energy Balance1'!$C$1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Balance1'!$C$2:$C$9</c:f>
              <c:numCache/>
            </c:numRef>
          </c:val>
          <c:smooth val="0"/>
        </c:ser>
        <c:ser>
          <c:idx val="2"/>
          <c:order val="2"/>
          <c:tx>
            <c:strRef>
              <c:f>'Energy Balance1'!$D$1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Balance1'!$D$2:$D$9</c:f>
              <c:numCache/>
            </c:numRef>
          </c:val>
          <c:smooth val="0"/>
        </c:ser>
        <c:ser>
          <c:idx val="3"/>
          <c:order val="3"/>
          <c:tx>
            <c:strRef>
              <c:f>'Energy Balance1'!$E$1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Balance1'!$E$2:$E$9</c:f>
              <c:numCache/>
            </c:numRef>
          </c:val>
          <c:smooth val="0"/>
        </c:ser>
        <c:ser>
          <c:idx val="4"/>
          <c:order val="4"/>
          <c:tx>
            <c:strRef>
              <c:f>'Energy Balance1'!$B$10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Balance1'!$B$11:$B$18</c:f>
              <c:numCache/>
            </c:numRef>
          </c:val>
          <c:smooth val="0"/>
        </c:ser>
        <c:ser>
          <c:idx val="5"/>
          <c:order val="5"/>
          <c:tx>
            <c:strRef>
              <c:f>'Energy Balance1'!$C$10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Balance1'!$C$11:$C$18</c:f>
              <c:numCache/>
            </c:numRef>
          </c:val>
          <c:smooth val="0"/>
        </c:ser>
        <c:ser>
          <c:idx val="6"/>
          <c:order val="6"/>
          <c:tx>
            <c:strRef>
              <c:f>'Energy Balance1'!$D$10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Balance1'!$D$11:$D$18</c:f>
              <c:numCache/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1005"/>
          <c:w val="0.3305"/>
          <c:h val="0.7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Energy Balance (29.0N, 99.3W)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'Energy Balance 2'!$B$1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2'!$B$2:$B$9</c:f>
              <c:numCache/>
            </c:numRef>
          </c:val>
          <c:smooth val="0"/>
        </c:ser>
        <c:ser>
          <c:idx val="1"/>
          <c:order val="1"/>
          <c:tx>
            <c:strRef>
              <c:f>'Energy Balance 2'!$C$1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2'!$C$2:$C$9</c:f>
              <c:numCache/>
            </c:numRef>
          </c:val>
          <c:smooth val="0"/>
        </c:ser>
        <c:ser>
          <c:idx val="2"/>
          <c:order val="2"/>
          <c:tx>
            <c:strRef>
              <c:f>'Energy Balance 2'!$D$1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2'!$D$2:$D$9</c:f>
              <c:numCache/>
            </c:numRef>
          </c:val>
          <c:smooth val="0"/>
        </c:ser>
        <c:ser>
          <c:idx val="3"/>
          <c:order val="3"/>
          <c:tx>
            <c:strRef>
              <c:f>'Energy Balance 2'!$E$1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2'!$E$2:$E$9</c:f>
              <c:numCache/>
            </c:numRef>
          </c:val>
          <c:smooth val="0"/>
        </c:ser>
        <c:ser>
          <c:idx val="4"/>
          <c:order val="4"/>
          <c:tx>
            <c:strRef>
              <c:f>'Energy Balance 2'!$F$1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2'!$F$2:$F$9</c:f>
              <c:numCache/>
            </c:numRef>
          </c:val>
          <c:smooth val="0"/>
        </c:ser>
        <c:ser>
          <c:idx val="5"/>
          <c:order val="5"/>
          <c:tx>
            <c:strRef>
              <c:f>'Energy Balance 2'!$G$1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2'!$G$2:$G$9</c:f>
              <c:numCache/>
            </c:numRef>
          </c:val>
          <c:smooth val="0"/>
        </c:ser>
        <c:ser>
          <c:idx val="6"/>
          <c:order val="6"/>
          <c:tx>
            <c:strRef>
              <c:f>'Energy Balance 2'!$H$1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2'!$H$2:$H$9</c:f>
              <c:numCache/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Flux (W/m2)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Sheet2!$B$12:$B$18</c:f>
              <c:numCache/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625"/>
          <c:w val="0.6897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33.06</c:v>
                </c:pt>
                <c:pt idx="4">
                  <c:v>597.68</c:v>
                </c:pt>
                <c:pt idx="5">
                  <c:v>928.31</c:v>
                </c:pt>
                <c:pt idx="6">
                  <c:v>678.37</c:v>
                </c:pt>
                <c:pt idx="7">
                  <c:v>242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Sheet1!$F$2:$F$9</c:f>
              <c:numCache>
                <c:ptCount val="8"/>
                <c:pt idx="0">
                  <c:v>458.5</c:v>
                </c:pt>
                <c:pt idx="1">
                  <c:v>447.38</c:v>
                </c:pt>
                <c:pt idx="2">
                  <c:v>435.88</c:v>
                </c:pt>
                <c:pt idx="3">
                  <c:v>429.67</c:v>
                </c:pt>
                <c:pt idx="4">
                  <c:v>521.83</c:v>
                </c:pt>
                <c:pt idx="5">
                  <c:v>587.21</c:v>
                </c:pt>
                <c:pt idx="6">
                  <c:v>567.46</c:v>
                </c:pt>
                <c:pt idx="7">
                  <c:v>513.18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Sheet1!$G$2:$G$9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18.37</c:v>
                </c:pt>
                <c:pt idx="4">
                  <c:v>134.87</c:v>
                </c:pt>
                <c:pt idx="5">
                  <c:v>196.5</c:v>
                </c:pt>
                <c:pt idx="6">
                  <c:v>154.06</c:v>
                </c:pt>
                <c:pt idx="7">
                  <c:v>100.68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Sheet1!$H$2:$H$9</c:f>
              <c:numCache>
                <c:ptCount val="8"/>
                <c:pt idx="0">
                  <c:v>41</c:v>
                </c:pt>
                <c:pt idx="1">
                  <c:v>36.37</c:v>
                </c:pt>
                <c:pt idx="2">
                  <c:v>34.5</c:v>
                </c:pt>
                <c:pt idx="3">
                  <c:v>29.73</c:v>
                </c:pt>
                <c:pt idx="4">
                  <c:v>-49.83</c:v>
                </c:pt>
                <c:pt idx="5">
                  <c:v>-79.61</c:v>
                </c:pt>
                <c:pt idx="6">
                  <c:v>-42.33</c:v>
                </c:pt>
                <c:pt idx="7">
                  <c:v>6.07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Sheet1!$I$2:$I$9</c:f>
              <c:numCache>
                <c:ptCount val="8"/>
                <c:pt idx="0">
                  <c:v>-17.93</c:v>
                </c:pt>
                <c:pt idx="1">
                  <c:v>-10.72</c:v>
                </c:pt>
                <c:pt idx="2">
                  <c:v>-5.32</c:v>
                </c:pt>
                <c:pt idx="3">
                  <c:v>-2.9</c:v>
                </c:pt>
                <c:pt idx="4">
                  <c:v>-86.25</c:v>
                </c:pt>
                <c:pt idx="5">
                  <c:v>-142.69</c:v>
                </c:pt>
                <c:pt idx="6">
                  <c:v>-146.59</c:v>
                </c:pt>
                <c:pt idx="7">
                  <c:v>-77.72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Sheet1!$J$2:$J$9</c:f>
              <c:numCache>
                <c:ptCount val="8"/>
                <c:pt idx="0">
                  <c:v>28.37</c:v>
                </c:pt>
                <c:pt idx="1">
                  <c:v>25.18</c:v>
                </c:pt>
                <c:pt idx="2">
                  <c:v>21.51</c:v>
                </c:pt>
                <c:pt idx="3">
                  <c:v>16.19</c:v>
                </c:pt>
                <c:pt idx="4">
                  <c:v>-217.09</c:v>
                </c:pt>
                <c:pt idx="5">
                  <c:v>-395.73</c:v>
                </c:pt>
                <c:pt idx="6">
                  <c:v>-288.94</c:v>
                </c:pt>
                <c:pt idx="7">
                  <c:v>-83.85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Sheet1!$D$1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Sheet1!$D$2:$D$9</c:f>
              <c:numCache>
                <c:ptCount val="8"/>
                <c:pt idx="0">
                  <c:v>406.56</c:v>
                </c:pt>
                <c:pt idx="1">
                  <c:v>396.22</c:v>
                </c:pt>
                <c:pt idx="2">
                  <c:v>384.92</c:v>
                </c:pt>
                <c:pt idx="3">
                  <c:v>376.95</c:v>
                </c:pt>
                <c:pt idx="4">
                  <c:v>414</c:v>
                </c:pt>
                <c:pt idx="5">
                  <c:v>447.61</c:v>
                </c:pt>
                <c:pt idx="6">
                  <c:v>458.07</c:v>
                </c:pt>
                <c:pt idx="7">
                  <c:v>437.79</c:v>
                </c:pt>
              </c:numCache>
            </c:numRef>
          </c:yVal>
          <c:smooth val="1"/>
        </c:ser>
        <c:axId val="38694509"/>
        <c:axId val="12706262"/>
      </c:scatterChart>
      <c:valAx>
        <c:axId val="38694509"/>
        <c:scaling>
          <c:orientation val="minMax"/>
          <c:max val="37804"/>
          <c:min val="378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day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crossBetween val="midCat"/>
        <c:dispUnits/>
        <c:majorUnit val="0.125"/>
      </c:val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Flux              
</a:t>
                </a:r>
              </a:p>
            </c:rich>
          </c:tx>
          <c:layout>
            <c:manualLayout>
              <c:xMode val="factor"/>
              <c:yMode val="factor"/>
              <c:x val="0.021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3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9436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457200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0" y="3400425"/>
        <a:ext cx="59436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6</xdr:col>
      <xdr:colOff>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3390900"/>
        <a:ext cx="44672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19050</xdr:rowOff>
    </xdr:from>
    <xdr:to>
      <xdr:col>7</xdr:col>
      <xdr:colOff>619125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33400" y="1638300"/>
        <a:ext cx="7162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11</xdr:row>
      <xdr:rowOff>66675</xdr:rowOff>
    </xdr:from>
    <xdr:to>
      <xdr:col>8</xdr:col>
      <xdr:colOff>581025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038350" y="1847850"/>
        <a:ext cx="3686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22" sqref="A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" sqref="B2:B9"/>
    </sheetView>
  </sheetViews>
  <sheetFormatPr defaultColWidth="9.140625" defaultRowHeight="12.75"/>
  <cols>
    <col min="2" max="2" width="13.8515625" style="0" customWidth="1"/>
    <col min="3" max="3" width="13.00390625" style="0" customWidth="1"/>
    <col min="4" max="4" width="10.140625" style="0" customWidth="1"/>
    <col min="5" max="5" width="11.57421875" style="0" customWidth="1"/>
    <col min="6" max="6" width="9.28125" style="0" customWidth="1"/>
    <col min="7" max="7" width="16.7109375" style="0" customWidth="1"/>
    <col min="8" max="8" width="14.57421875" style="0" customWidth="1"/>
  </cols>
  <sheetData>
    <row r="1" spans="1:5" ht="12.75">
      <c r="A1" s="4" t="s">
        <v>10</v>
      </c>
      <c r="B1" s="4" t="s">
        <v>3</v>
      </c>
      <c r="C1" s="4" t="s">
        <v>4</v>
      </c>
      <c r="D1" s="4" t="s">
        <v>5</v>
      </c>
      <c r="E1" s="4" t="s">
        <v>6</v>
      </c>
    </row>
    <row r="2" spans="1:5" ht="12.75">
      <c r="A2" s="3">
        <v>37803</v>
      </c>
      <c r="B2" s="4">
        <v>406.56</v>
      </c>
      <c r="C2" s="4">
        <v>0</v>
      </c>
      <c r="D2" s="4">
        <v>458.5</v>
      </c>
      <c r="E2" s="4">
        <v>0</v>
      </c>
    </row>
    <row r="3" spans="1:5" ht="12.75">
      <c r="A3" s="3">
        <v>37803.125</v>
      </c>
      <c r="B3" s="4">
        <v>396.22</v>
      </c>
      <c r="C3" s="4">
        <v>0</v>
      </c>
      <c r="D3" s="4">
        <v>447.38</v>
      </c>
      <c r="E3" s="4">
        <v>0</v>
      </c>
    </row>
    <row r="4" spans="1:5" ht="12.75">
      <c r="A4" s="3">
        <v>37803.25</v>
      </c>
      <c r="B4" s="4">
        <v>384.92</v>
      </c>
      <c r="C4" s="4">
        <v>0</v>
      </c>
      <c r="D4" s="4">
        <v>435.88</v>
      </c>
      <c r="E4" s="4">
        <v>0</v>
      </c>
    </row>
    <row r="5" spans="1:5" ht="12.75">
      <c r="A5" s="3">
        <v>37803.375</v>
      </c>
      <c r="B5" s="4">
        <v>376.95</v>
      </c>
      <c r="C5" s="4">
        <v>33.06</v>
      </c>
      <c r="D5" s="4">
        <v>429.67</v>
      </c>
      <c r="E5" s="4">
        <v>18.37</v>
      </c>
    </row>
    <row r="6" spans="1:5" ht="12.75">
      <c r="A6" s="3">
        <v>37803.5</v>
      </c>
      <c r="B6" s="4">
        <v>414</v>
      </c>
      <c r="C6" s="4">
        <v>597.68</v>
      </c>
      <c r="D6" s="4">
        <v>521.83</v>
      </c>
      <c r="E6" s="4">
        <v>134.87</v>
      </c>
    </row>
    <row r="7" spans="1:5" ht="12.75">
      <c r="A7" s="3">
        <v>37803.625</v>
      </c>
      <c r="B7" s="4">
        <v>447.61</v>
      </c>
      <c r="C7" s="4">
        <v>928.31</v>
      </c>
      <c r="D7" s="4">
        <v>587.21</v>
      </c>
      <c r="E7" s="4">
        <v>196.5</v>
      </c>
    </row>
    <row r="8" spans="1:5" ht="12.75">
      <c r="A8" s="3">
        <v>37803.75</v>
      </c>
      <c r="B8" s="4">
        <v>458.07</v>
      </c>
      <c r="C8" s="4">
        <v>678.37</v>
      </c>
      <c r="D8" s="4">
        <v>567.46</v>
      </c>
      <c r="E8" s="4">
        <v>154.06</v>
      </c>
    </row>
    <row r="9" spans="1:5" ht="12.75">
      <c r="A9" s="3">
        <v>37803.875</v>
      </c>
      <c r="B9" s="4">
        <v>437.79</v>
      </c>
      <c r="C9" s="4">
        <v>242</v>
      </c>
      <c r="D9" s="4">
        <v>513.18</v>
      </c>
      <c r="E9" s="4">
        <v>100.68</v>
      </c>
    </row>
    <row r="10" spans="1:7" ht="12.75">
      <c r="A10" s="5" t="s">
        <v>10</v>
      </c>
      <c r="B10" s="5" t="s">
        <v>7</v>
      </c>
      <c r="C10" s="5" t="s">
        <v>8</v>
      </c>
      <c r="D10" s="5" t="s">
        <v>9</v>
      </c>
      <c r="E10" s="5" t="s">
        <v>17</v>
      </c>
      <c r="F10" s="5" t="s">
        <v>18</v>
      </c>
      <c r="G10" s="5" t="s">
        <v>19</v>
      </c>
    </row>
    <row r="11" spans="1:7" ht="12.75">
      <c r="A11" s="3">
        <v>37803</v>
      </c>
      <c r="B11" s="4">
        <v>41</v>
      </c>
      <c r="C11" s="4">
        <v>-17.93</v>
      </c>
      <c r="D11" s="4">
        <v>28.37</v>
      </c>
      <c r="E11">
        <f aca="true" t="shared" si="0" ref="E11:E18">(B2+C2)-(D2+E2)</f>
        <v>-51.94</v>
      </c>
      <c r="F11">
        <f>B11+C11+D11</f>
        <v>51.44</v>
      </c>
      <c r="G11">
        <f>E11+F11</f>
        <v>-0.5</v>
      </c>
    </row>
    <row r="12" spans="1:7" ht="12.75">
      <c r="A12" s="3">
        <v>37803.125</v>
      </c>
      <c r="B12" s="4">
        <v>36.37</v>
      </c>
      <c r="C12" s="4">
        <v>-10.72</v>
      </c>
      <c r="D12" s="4">
        <v>25.18</v>
      </c>
      <c r="E12">
        <f t="shared" si="0"/>
        <v>-51.15999999999997</v>
      </c>
      <c r="F12">
        <f aca="true" t="shared" si="1" ref="F12:F18">B12+C12+D12</f>
        <v>50.83</v>
      </c>
      <c r="G12">
        <f aca="true" t="shared" si="2" ref="G12:G19">E12+F12</f>
        <v>-0.3299999999999699</v>
      </c>
    </row>
    <row r="13" spans="1:7" ht="12.75">
      <c r="A13" s="3">
        <v>37803.25</v>
      </c>
      <c r="B13" s="4">
        <v>34.5</v>
      </c>
      <c r="C13" s="4">
        <v>-5.32</v>
      </c>
      <c r="D13" s="4">
        <v>21.51</v>
      </c>
      <c r="E13">
        <f t="shared" si="0"/>
        <v>-50.95999999999998</v>
      </c>
      <c r="F13">
        <f t="shared" si="1"/>
        <v>50.69</v>
      </c>
      <c r="G13">
        <f t="shared" si="2"/>
        <v>-0.2699999999999818</v>
      </c>
    </row>
    <row r="14" spans="1:7" ht="12.75">
      <c r="A14" s="3">
        <v>37803.375</v>
      </c>
      <c r="B14" s="4">
        <v>29.73</v>
      </c>
      <c r="C14" s="4">
        <v>-2.9</v>
      </c>
      <c r="D14" s="4">
        <v>16.19</v>
      </c>
      <c r="E14">
        <f t="shared" si="0"/>
        <v>-38.03000000000003</v>
      </c>
      <c r="F14">
        <f t="shared" si="1"/>
        <v>43.02</v>
      </c>
      <c r="G14">
        <f t="shared" si="2"/>
        <v>4.989999999999974</v>
      </c>
    </row>
    <row r="15" spans="1:7" ht="12.75">
      <c r="A15" s="3">
        <v>37803.5</v>
      </c>
      <c r="B15" s="4">
        <v>-49.83</v>
      </c>
      <c r="C15" s="4">
        <v>-86.25</v>
      </c>
      <c r="D15" s="4">
        <v>-217.09</v>
      </c>
      <c r="E15">
        <f t="shared" si="0"/>
        <v>354.9799999999999</v>
      </c>
      <c r="F15">
        <f t="shared" si="1"/>
        <v>-353.16999999999996</v>
      </c>
      <c r="G15">
        <f t="shared" si="2"/>
        <v>1.8099999999999454</v>
      </c>
    </row>
    <row r="16" spans="1:7" ht="12.75">
      <c r="A16" s="3">
        <v>37803.625</v>
      </c>
      <c r="B16" s="4">
        <v>-79.61</v>
      </c>
      <c r="C16" s="4">
        <v>-142.69</v>
      </c>
      <c r="D16" s="4">
        <v>-395.73</v>
      </c>
      <c r="E16">
        <f t="shared" si="0"/>
        <v>592.21</v>
      </c>
      <c r="F16">
        <f t="shared" si="1"/>
        <v>-618.03</v>
      </c>
      <c r="G16">
        <f t="shared" si="2"/>
        <v>-25.819999999999936</v>
      </c>
    </row>
    <row r="17" spans="1:7" ht="12.75">
      <c r="A17" s="3">
        <v>37803.75</v>
      </c>
      <c r="B17" s="4">
        <v>-42.33</v>
      </c>
      <c r="C17" s="4">
        <v>-146.59</v>
      </c>
      <c r="D17" s="4">
        <v>-288.94</v>
      </c>
      <c r="E17">
        <f t="shared" si="0"/>
        <v>414.9200000000001</v>
      </c>
      <c r="F17">
        <f t="shared" si="1"/>
        <v>-477.86</v>
      </c>
      <c r="G17">
        <f t="shared" si="2"/>
        <v>-62.93999999999994</v>
      </c>
    </row>
    <row r="18" spans="1:7" ht="12.75">
      <c r="A18" s="3">
        <v>37803.875</v>
      </c>
      <c r="B18" s="4">
        <v>6.07</v>
      </c>
      <c r="C18" s="4">
        <v>-77.72</v>
      </c>
      <c r="D18" s="4">
        <v>-83.85</v>
      </c>
      <c r="E18">
        <f t="shared" si="0"/>
        <v>65.93000000000006</v>
      </c>
      <c r="F18">
        <f t="shared" si="1"/>
        <v>-155.5</v>
      </c>
      <c r="G18">
        <f t="shared" si="2"/>
        <v>-89.56999999999994</v>
      </c>
    </row>
    <row r="19" spans="3:7" ht="12.75">
      <c r="C19">
        <f>AVERAGE(C11:C18)</f>
        <v>-61.265</v>
      </c>
      <c r="E19">
        <f>SUM(E11:E18)</f>
        <v>1235.95</v>
      </c>
      <c r="F19">
        <f>SUM(F11:F18)</f>
        <v>-1408.58</v>
      </c>
      <c r="G19">
        <f t="shared" si="2"/>
        <v>-172.62999999999988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C3">
      <selection activeCell="A1" sqref="A1:H9"/>
    </sheetView>
  </sheetViews>
  <sheetFormatPr defaultColWidth="9.140625" defaultRowHeight="12.75"/>
  <cols>
    <col min="2" max="2" width="16.00390625" style="0" customWidth="1"/>
    <col min="3" max="3" width="14.140625" style="0" customWidth="1"/>
    <col min="4" max="4" width="16.421875" style="0" customWidth="1"/>
    <col min="5" max="5" width="16.28125" style="0" customWidth="1"/>
    <col min="6" max="6" width="15.421875" style="0" customWidth="1"/>
    <col min="7" max="7" width="18.7109375" style="0" customWidth="1"/>
    <col min="8" max="8" width="21.57421875" style="0" customWidth="1"/>
  </cols>
  <sheetData>
    <row r="1" spans="1:11" ht="12.75">
      <c r="A1" t="s">
        <v>10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s="4" t="s">
        <v>17</v>
      </c>
      <c r="J1" s="4" t="s">
        <v>18</v>
      </c>
      <c r="K1" s="4" t="s">
        <v>19</v>
      </c>
    </row>
    <row r="2" spans="1:11" ht="12.75">
      <c r="A2" s="3">
        <v>37803</v>
      </c>
      <c r="B2">
        <v>425.43</v>
      </c>
      <c r="C2">
        <v>0</v>
      </c>
      <c r="D2">
        <v>464.06</v>
      </c>
      <c r="E2">
        <v>0</v>
      </c>
      <c r="F2">
        <v>46.75</v>
      </c>
      <c r="G2">
        <v>-29.87</v>
      </c>
      <c r="H2">
        <v>21.19</v>
      </c>
      <c r="I2">
        <f>(B2+C2)-(D2+E2)</f>
        <v>-38.629999999999995</v>
      </c>
      <c r="J2">
        <f>F2+G2+H2</f>
        <v>38.07</v>
      </c>
      <c r="K2">
        <f>I2+J2</f>
        <v>-0.5599999999999952</v>
      </c>
    </row>
    <row r="3" spans="1:11" ht="12.75">
      <c r="A3" s="3">
        <v>37803.125</v>
      </c>
      <c r="B3">
        <v>414.97</v>
      </c>
      <c r="C3">
        <v>0</v>
      </c>
      <c r="D3">
        <v>453.94</v>
      </c>
      <c r="E3">
        <v>0</v>
      </c>
      <c r="F3">
        <v>41.06</v>
      </c>
      <c r="G3">
        <v>-21.72</v>
      </c>
      <c r="H3">
        <v>18.87</v>
      </c>
      <c r="I3">
        <f aca="true" t="shared" si="0" ref="I3:I9">(B3+C3)-(D3+E3)</f>
        <v>-38.96999999999997</v>
      </c>
      <c r="J3">
        <f aca="true" t="shared" si="1" ref="J3:J9">F3+G3+H3</f>
        <v>38.21000000000001</v>
      </c>
      <c r="K3">
        <f aca="true" t="shared" si="2" ref="K3:K10">I3+J3</f>
        <v>-0.7599999999999625</v>
      </c>
    </row>
    <row r="4" spans="1:11" ht="12.75">
      <c r="A4" s="3">
        <v>37803.25</v>
      </c>
      <c r="B4">
        <v>406.05</v>
      </c>
      <c r="C4">
        <v>0</v>
      </c>
      <c r="D4">
        <v>445.32</v>
      </c>
      <c r="E4">
        <v>0</v>
      </c>
      <c r="F4">
        <v>37.19</v>
      </c>
      <c r="G4">
        <v>-10.26</v>
      </c>
      <c r="H4">
        <v>11.76</v>
      </c>
      <c r="I4">
        <f t="shared" si="0"/>
        <v>-39.26999999999998</v>
      </c>
      <c r="J4">
        <f t="shared" si="1"/>
        <v>38.69</v>
      </c>
      <c r="K4">
        <f t="shared" si="2"/>
        <v>-0.5799999999999841</v>
      </c>
    </row>
    <row r="5" spans="1:11" ht="12.75">
      <c r="A5" s="3">
        <v>37803.375</v>
      </c>
      <c r="B5">
        <v>397.77</v>
      </c>
      <c r="C5">
        <v>13.87</v>
      </c>
      <c r="D5">
        <v>438.67</v>
      </c>
      <c r="E5">
        <v>7.5</v>
      </c>
      <c r="F5">
        <v>33.73</v>
      </c>
      <c r="G5">
        <v>-4.33</v>
      </c>
      <c r="H5">
        <v>8.69</v>
      </c>
      <c r="I5">
        <f t="shared" si="0"/>
        <v>-34.53000000000003</v>
      </c>
      <c r="J5">
        <f t="shared" si="1"/>
        <v>38.089999999999996</v>
      </c>
      <c r="K5">
        <f t="shared" si="2"/>
        <v>3.5599999999999667</v>
      </c>
    </row>
    <row r="6" spans="1:11" ht="12.75">
      <c r="A6" s="3">
        <v>37803.5</v>
      </c>
      <c r="B6">
        <v>424.5</v>
      </c>
      <c r="C6">
        <v>556</v>
      </c>
      <c r="D6">
        <v>506.83</v>
      </c>
      <c r="E6">
        <v>126.68</v>
      </c>
      <c r="F6">
        <v>-53.52</v>
      </c>
      <c r="G6">
        <v>-148.69</v>
      </c>
      <c r="H6">
        <v>-136.15</v>
      </c>
      <c r="I6">
        <f t="shared" si="0"/>
        <v>346.99</v>
      </c>
      <c r="J6">
        <f t="shared" si="1"/>
        <v>-338.36</v>
      </c>
      <c r="K6">
        <f t="shared" si="2"/>
        <v>8.629999999999995</v>
      </c>
    </row>
    <row r="7" spans="1:11" ht="12.75">
      <c r="A7" s="3">
        <v>37803.625</v>
      </c>
      <c r="B7">
        <v>446.79</v>
      </c>
      <c r="C7">
        <v>872.12</v>
      </c>
      <c r="D7">
        <v>554.46</v>
      </c>
      <c r="E7">
        <v>186.25</v>
      </c>
      <c r="F7">
        <v>-81.55</v>
      </c>
      <c r="G7">
        <v>-271.38</v>
      </c>
      <c r="H7">
        <v>-247.79</v>
      </c>
      <c r="I7">
        <f t="shared" si="0"/>
        <v>578.2</v>
      </c>
      <c r="J7">
        <f t="shared" si="1"/>
        <v>-600.72</v>
      </c>
      <c r="K7">
        <f t="shared" si="2"/>
        <v>-22.519999999999982</v>
      </c>
    </row>
    <row r="8" spans="1:11" ht="12.75">
      <c r="A8" s="3">
        <v>37803.75</v>
      </c>
      <c r="B8">
        <v>458.57</v>
      </c>
      <c r="C8">
        <v>713.62</v>
      </c>
      <c r="D8">
        <v>551.65</v>
      </c>
      <c r="E8">
        <v>161.56</v>
      </c>
      <c r="F8">
        <v>-50.51</v>
      </c>
      <c r="G8">
        <v>-270.09</v>
      </c>
      <c r="H8">
        <v>-190.94</v>
      </c>
      <c r="I8">
        <f t="shared" si="0"/>
        <v>458.98</v>
      </c>
      <c r="J8">
        <f t="shared" si="1"/>
        <v>-511.53999999999996</v>
      </c>
      <c r="K8">
        <f t="shared" si="2"/>
        <v>-52.559999999999945</v>
      </c>
    </row>
    <row r="9" spans="1:11" ht="12.75">
      <c r="A9" s="3">
        <v>37803.875</v>
      </c>
      <c r="B9">
        <v>446.85</v>
      </c>
      <c r="C9">
        <v>228.31</v>
      </c>
      <c r="D9">
        <v>504.12</v>
      </c>
      <c r="E9">
        <v>92.75</v>
      </c>
      <c r="F9">
        <v>13.38</v>
      </c>
      <c r="G9">
        <v>-149.85</v>
      </c>
      <c r="H9">
        <v>-20.47</v>
      </c>
      <c r="I9">
        <f t="shared" si="0"/>
        <v>78.29000000000008</v>
      </c>
      <c r="J9">
        <f t="shared" si="1"/>
        <v>-156.94</v>
      </c>
      <c r="K9">
        <f t="shared" si="2"/>
        <v>-78.64999999999992</v>
      </c>
    </row>
    <row r="10" spans="9:11" ht="12.75">
      <c r="I10">
        <f>SUM(I2:I9)</f>
        <v>1311.06</v>
      </c>
      <c r="J10">
        <f>SUM(J2:J9)</f>
        <v>-1454.5</v>
      </c>
      <c r="K10">
        <f t="shared" si="2"/>
        <v>-143.44000000000005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3.140625" style="0" customWidth="1"/>
  </cols>
  <sheetData>
    <row r="1" spans="1:8" s="6" customFormat="1" ht="12.75">
      <c r="A1" s="6" t="s">
        <v>27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</row>
    <row r="2" spans="1:8" ht="12.75">
      <c r="A2" s="3">
        <v>37803</v>
      </c>
      <c r="B2" s="4">
        <v>406.56</v>
      </c>
      <c r="C2" s="4">
        <v>0</v>
      </c>
      <c r="D2" s="4">
        <v>458.5</v>
      </c>
      <c r="E2" s="4">
        <v>0</v>
      </c>
      <c r="F2" s="4">
        <v>41</v>
      </c>
      <c r="G2" s="4">
        <v>-17.93</v>
      </c>
      <c r="H2" s="4">
        <v>28.37</v>
      </c>
    </row>
    <row r="3" spans="1:8" ht="12.75">
      <c r="A3" s="3">
        <v>37803.0416666667</v>
      </c>
      <c r="B3" s="4">
        <v>396.22</v>
      </c>
      <c r="C3" s="4">
        <v>0</v>
      </c>
      <c r="D3" s="4">
        <v>447.38</v>
      </c>
      <c r="E3" s="4">
        <v>0</v>
      </c>
      <c r="F3" s="4">
        <v>36.37</v>
      </c>
      <c r="G3" s="4">
        <v>-10.72</v>
      </c>
      <c r="H3" s="4">
        <v>25.18</v>
      </c>
    </row>
    <row r="4" spans="1:8" ht="12.75">
      <c r="A4" s="3">
        <v>37803.0833333333</v>
      </c>
      <c r="B4" s="4">
        <v>384.92</v>
      </c>
      <c r="C4" s="4">
        <v>0</v>
      </c>
      <c r="D4" s="4">
        <v>435.88</v>
      </c>
      <c r="E4" s="4">
        <v>0</v>
      </c>
      <c r="F4" s="4">
        <v>34.5</v>
      </c>
      <c r="G4" s="4">
        <v>-5.32</v>
      </c>
      <c r="H4" s="4">
        <v>21.51</v>
      </c>
    </row>
    <row r="5" spans="1:8" ht="12.75">
      <c r="A5" s="3">
        <v>37803.125</v>
      </c>
      <c r="B5" s="4">
        <v>376.95</v>
      </c>
      <c r="C5" s="4">
        <v>33.06</v>
      </c>
      <c r="D5" s="4">
        <v>429.67</v>
      </c>
      <c r="E5" s="4">
        <v>18.37</v>
      </c>
      <c r="F5" s="4">
        <v>29.73</v>
      </c>
      <c r="G5" s="4">
        <v>-2.9</v>
      </c>
      <c r="H5" s="4">
        <v>16.19</v>
      </c>
    </row>
    <row r="6" spans="1:8" ht="12.75">
      <c r="A6" s="3">
        <v>37803.1666666667</v>
      </c>
      <c r="B6" s="4">
        <v>414</v>
      </c>
      <c r="C6" s="4">
        <v>597.68</v>
      </c>
      <c r="D6" s="4">
        <v>521.83</v>
      </c>
      <c r="E6" s="4">
        <v>134.87</v>
      </c>
      <c r="F6" s="4">
        <v>-49.83</v>
      </c>
      <c r="G6" s="4">
        <v>-86.25</v>
      </c>
      <c r="H6" s="4">
        <v>-217.09</v>
      </c>
    </row>
    <row r="7" spans="1:8" ht="12.75">
      <c r="A7" s="3">
        <v>37803.2083333333</v>
      </c>
      <c r="B7" s="4">
        <v>447.61</v>
      </c>
      <c r="C7" s="4">
        <v>928.31</v>
      </c>
      <c r="D7" s="4">
        <v>587.21</v>
      </c>
      <c r="E7" s="4">
        <v>196.5</v>
      </c>
      <c r="F7" s="4">
        <v>-79.61</v>
      </c>
      <c r="G7" s="4">
        <v>-142.69</v>
      </c>
      <c r="H7" s="4">
        <v>-395.73</v>
      </c>
    </row>
    <row r="8" spans="1:8" ht="12.75">
      <c r="A8" s="3">
        <v>37803.25</v>
      </c>
      <c r="B8" s="4">
        <v>458.07</v>
      </c>
      <c r="C8" s="4">
        <v>678.37</v>
      </c>
      <c r="D8" s="4">
        <v>567.46</v>
      </c>
      <c r="E8" s="4">
        <v>154.06</v>
      </c>
      <c r="F8" s="4">
        <v>-42.33</v>
      </c>
      <c r="G8" s="4">
        <v>-146.59</v>
      </c>
      <c r="H8" s="4">
        <v>-288.94</v>
      </c>
    </row>
    <row r="9" spans="1:8" ht="12.75">
      <c r="A9" s="3">
        <v>37803.2916666667</v>
      </c>
      <c r="B9" s="4">
        <v>437.79</v>
      </c>
      <c r="C9" s="4">
        <v>242</v>
      </c>
      <c r="D9" s="4">
        <v>513.18</v>
      </c>
      <c r="E9" s="4">
        <v>100.68</v>
      </c>
      <c r="F9" s="4">
        <v>6.07</v>
      </c>
      <c r="G9" s="4">
        <v>-77.72</v>
      </c>
      <c r="H9" s="4">
        <v>-83.85</v>
      </c>
    </row>
    <row r="10" spans="1:8" ht="12.75">
      <c r="A10" s="7" t="s">
        <v>28</v>
      </c>
      <c r="B10" s="7">
        <f>AVERAGE(B2:B9)</f>
        <v>415.26500000000004</v>
      </c>
      <c r="C10" s="7">
        <f>AVERAGE(C2:C9)</f>
        <v>309.9275</v>
      </c>
      <c r="D10" s="7">
        <f>AVERAGE(D2:D9)</f>
        <v>495.13875</v>
      </c>
      <c r="E10" s="7">
        <f>AVERAGE(E2:E9)</f>
        <v>75.56</v>
      </c>
      <c r="F10" s="7">
        <f>AVERAGE(F2:F9)</f>
        <v>-3.0125</v>
      </c>
      <c r="G10" s="7">
        <f>AVERAGE(G2:G9)</f>
        <v>-61.265</v>
      </c>
      <c r="H10" s="7">
        <f>AVERAGE(H2:H9)</f>
        <v>-111.795</v>
      </c>
    </row>
    <row r="11" spans="1:2" ht="12.75">
      <c r="A11" s="8" t="s">
        <v>29</v>
      </c>
      <c r="B11" s="8" t="s">
        <v>30</v>
      </c>
    </row>
    <row r="12" spans="1:2" ht="12.75">
      <c r="A12" s="9" t="s">
        <v>21</v>
      </c>
      <c r="B12" s="8">
        <v>-309.9275</v>
      </c>
    </row>
    <row r="13" spans="1:2" ht="12.75">
      <c r="A13" s="9" t="s">
        <v>23</v>
      </c>
      <c r="B13" s="8">
        <v>75.56</v>
      </c>
    </row>
    <row r="14" spans="1:2" ht="12.75">
      <c r="A14" s="9" t="s">
        <v>20</v>
      </c>
      <c r="B14" s="8">
        <v>-415.265</v>
      </c>
    </row>
    <row r="15" spans="1:2" ht="12.75">
      <c r="A15" s="9" t="s">
        <v>22</v>
      </c>
      <c r="B15" s="8">
        <v>495.13875</v>
      </c>
    </row>
    <row r="16" spans="1:2" ht="12.75">
      <c r="A16" s="9" t="s">
        <v>24</v>
      </c>
      <c r="B16" s="8">
        <v>3.0125</v>
      </c>
    </row>
    <row r="17" spans="1:2" ht="12.75">
      <c r="A17" s="9" t="s">
        <v>25</v>
      </c>
      <c r="B17" s="8">
        <v>61.265</v>
      </c>
    </row>
    <row r="18" spans="1:2" ht="12.75">
      <c r="A18" s="9" t="s">
        <v>26</v>
      </c>
      <c r="B18" s="8">
        <v>111.795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10" sqref="B10:H10"/>
    </sheetView>
  </sheetViews>
  <sheetFormatPr defaultColWidth="9.140625" defaultRowHeight="12.75"/>
  <sheetData>
    <row r="1" spans="1:8" ht="12.75">
      <c r="A1" t="s">
        <v>10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ht="12.75">
      <c r="A2" s="3">
        <v>37803</v>
      </c>
      <c r="B2">
        <v>425.43</v>
      </c>
      <c r="C2">
        <v>0</v>
      </c>
      <c r="D2">
        <v>464.06</v>
      </c>
      <c r="E2">
        <v>0</v>
      </c>
      <c r="F2">
        <v>46.75</v>
      </c>
      <c r="G2">
        <v>-29.87</v>
      </c>
      <c r="H2">
        <v>21.19</v>
      </c>
    </row>
    <row r="3" spans="1:8" ht="12.75">
      <c r="A3" s="3">
        <v>37803.125</v>
      </c>
      <c r="B3">
        <v>414.97</v>
      </c>
      <c r="C3">
        <v>0</v>
      </c>
      <c r="D3">
        <v>453.94</v>
      </c>
      <c r="E3">
        <v>0</v>
      </c>
      <c r="F3">
        <v>41.06</v>
      </c>
      <c r="G3">
        <v>-21.72</v>
      </c>
      <c r="H3">
        <v>18.87</v>
      </c>
    </row>
    <row r="4" spans="1:8" ht="12.75">
      <c r="A4" s="3">
        <v>37803.25</v>
      </c>
      <c r="B4">
        <v>406.05</v>
      </c>
      <c r="C4">
        <v>0</v>
      </c>
      <c r="D4">
        <v>445.32</v>
      </c>
      <c r="E4">
        <v>0</v>
      </c>
      <c r="F4">
        <v>37.19</v>
      </c>
      <c r="G4">
        <v>-10.26</v>
      </c>
      <c r="H4">
        <v>11.76</v>
      </c>
    </row>
    <row r="5" spans="1:8" ht="12.75">
      <c r="A5" s="3">
        <v>37803.375</v>
      </c>
      <c r="B5">
        <v>397.77</v>
      </c>
      <c r="C5">
        <v>13.87</v>
      </c>
      <c r="D5">
        <v>438.67</v>
      </c>
      <c r="E5">
        <v>7.5</v>
      </c>
      <c r="F5">
        <v>33.73</v>
      </c>
      <c r="G5">
        <v>-4.33</v>
      </c>
      <c r="H5">
        <v>8.69</v>
      </c>
    </row>
    <row r="6" spans="1:8" ht="12.75">
      <c r="A6" s="3">
        <v>37803.5</v>
      </c>
      <c r="B6">
        <v>424.5</v>
      </c>
      <c r="C6">
        <v>556</v>
      </c>
      <c r="D6">
        <v>506.83</v>
      </c>
      <c r="E6">
        <v>126.68</v>
      </c>
      <c r="F6">
        <v>-53.52</v>
      </c>
      <c r="G6">
        <v>-148.69</v>
      </c>
      <c r="H6">
        <v>-136.15</v>
      </c>
    </row>
    <row r="7" spans="1:8" ht="12.75">
      <c r="A7" s="3">
        <v>37803.625</v>
      </c>
      <c r="B7">
        <v>446.79</v>
      </c>
      <c r="C7">
        <v>872.12</v>
      </c>
      <c r="D7">
        <v>554.46</v>
      </c>
      <c r="E7">
        <v>186.25</v>
      </c>
      <c r="F7">
        <v>-81.55</v>
      </c>
      <c r="G7">
        <v>-271.38</v>
      </c>
      <c r="H7">
        <v>-247.79</v>
      </c>
    </row>
    <row r="8" spans="1:8" ht="12.75">
      <c r="A8" s="3">
        <v>37803.75</v>
      </c>
      <c r="B8">
        <v>458.57</v>
      </c>
      <c r="C8">
        <v>713.62</v>
      </c>
      <c r="D8">
        <v>551.65</v>
      </c>
      <c r="E8">
        <v>161.56</v>
      </c>
      <c r="F8">
        <v>-50.51</v>
      </c>
      <c r="G8">
        <v>-270.09</v>
      </c>
      <c r="H8">
        <v>-190.94</v>
      </c>
    </row>
    <row r="9" spans="1:8" ht="12.75">
      <c r="A9" s="3">
        <v>37803.875</v>
      </c>
      <c r="B9">
        <v>446.85</v>
      </c>
      <c r="C9">
        <v>228.31</v>
      </c>
      <c r="D9">
        <v>504.12</v>
      </c>
      <c r="E9">
        <v>92.75</v>
      </c>
      <c r="F9">
        <v>13.38</v>
      </c>
      <c r="G9">
        <v>-149.85</v>
      </c>
      <c r="H9">
        <v>-20.47</v>
      </c>
    </row>
    <row r="10" spans="1:8" ht="12.75">
      <c r="A10" t="s">
        <v>28</v>
      </c>
      <c r="B10">
        <f>AVERAGE(B2:B9)</f>
        <v>427.61625000000004</v>
      </c>
      <c r="C10">
        <f aca="true" t="shared" si="0" ref="C10:H10">AVERAGE(C2:C9)</f>
        <v>297.99</v>
      </c>
      <c r="D10">
        <f t="shared" si="0"/>
        <v>489.88125</v>
      </c>
      <c r="E10">
        <f t="shared" si="0"/>
        <v>71.8425</v>
      </c>
      <c r="F10">
        <f t="shared" si="0"/>
        <v>-1.6837500000000019</v>
      </c>
      <c r="G10">
        <f t="shared" si="0"/>
        <v>-113.27374999999999</v>
      </c>
      <c r="H10">
        <f t="shared" si="0"/>
        <v>-66.855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B1">
      <selection activeCell="D11" sqref="D11:K19"/>
    </sheetView>
  </sheetViews>
  <sheetFormatPr defaultColWidth="9.140625" defaultRowHeight="12.75"/>
  <cols>
    <col min="1" max="1" width="5.140625" style="0" bestFit="1" customWidth="1"/>
    <col min="2" max="2" width="7.00390625" style="0" bestFit="1" customWidth="1"/>
    <col min="3" max="3" width="7.57421875" style="0" bestFit="1" customWidth="1"/>
    <col min="4" max="4" width="10.7109375" style="0" customWidth="1"/>
    <col min="5" max="5" width="11.7109375" style="0" customWidth="1"/>
    <col min="6" max="6" width="7.7109375" style="0" customWidth="1"/>
    <col min="7" max="8" width="11.421875" style="0" customWidth="1"/>
    <col min="9" max="9" width="11.28125" style="0" customWidth="1"/>
    <col min="10" max="10" width="8.7109375" style="0" customWidth="1"/>
    <col min="11" max="12" width="5.57421875" style="0" bestFit="1" customWidth="1"/>
    <col min="13" max="13" width="6.00390625" style="0" bestFit="1" customWidth="1"/>
    <col min="14" max="14" width="8.28125" style="0" bestFit="1" customWidth="1"/>
    <col min="15" max="15" width="8.8515625" style="0" bestFit="1" customWidth="1"/>
    <col min="16" max="16" width="13.7109375" style="0" bestFit="1" customWidth="1"/>
    <col min="17" max="17" width="16.851562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2.75">
      <c r="A2" s="1"/>
      <c r="B2" s="1">
        <v>892.39</v>
      </c>
      <c r="C2" s="1">
        <v>-2210.3</v>
      </c>
      <c r="D2" s="1">
        <v>406.56</v>
      </c>
      <c r="E2" s="1">
        <v>0</v>
      </c>
      <c r="F2" s="1">
        <v>458.5</v>
      </c>
      <c r="G2" s="1">
        <v>0</v>
      </c>
      <c r="H2" s="1">
        <v>41</v>
      </c>
      <c r="I2" s="1">
        <v>-17.93</v>
      </c>
      <c r="J2" s="1">
        <v>28.37</v>
      </c>
      <c r="K2" s="2">
        <v>37803</v>
      </c>
      <c r="L2" s="1">
        <v>-98.2</v>
      </c>
      <c r="M2" s="1">
        <v>30.03</v>
      </c>
      <c r="N2">
        <f>D2+E2-F2-G2</f>
        <v>-51.94</v>
      </c>
      <c r="O2">
        <f>H2+I2+J2</f>
        <v>51.44</v>
      </c>
      <c r="P2">
        <f>N2+O2</f>
        <v>-0.5</v>
      </c>
      <c r="Q2">
        <f>SUM(P2:P9)</f>
        <v>-172.62999999999997</v>
      </c>
    </row>
    <row r="3" spans="1:16" ht="12.75">
      <c r="A3" s="1"/>
      <c r="B3" s="1">
        <v>892.39</v>
      </c>
      <c r="C3" s="1">
        <v>-2210.3</v>
      </c>
      <c r="D3" s="1">
        <v>396.22</v>
      </c>
      <c r="E3" s="1">
        <v>0</v>
      </c>
      <c r="F3" s="1">
        <v>447.38</v>
      </c>
      <c r="G3" s="1">
        <v>0</v>
      </c>
      <c r="H3" s="1">
        <v>36.37</v>
      </c>
      <c r="I3" s="1">
        <v>-10.72</v>
      </c>
      <c r="J3" s="1">
        <v>25.18</v>
      </c>
      <c r="K3" s="2">
        <v>37803.125</v>
      </c>
      <c r="L3" s="1">
        <v>-98.2</v>
      </c>
      <c r="M3" s="1">
        <v>30.03</v>
      </c>
      <c r="N3">
        <f aca="true" t="shared" si="0" ref="N3:N9">D3+E3-F3-G3</f>
        <v>-51.15999999999997</v>
      </c>
      <c r="O3">
        <f aca="true" t="shared" si="1" ref="O3:O9">H3+I3+J3</f>
        <v>50.83</v>
      </c>
      <c r="P3">
        <f aca="true" t="shared" si="2" ref="P3:P9">N3+O3</f>
        <v>-0.3299999999999699</v>
      </c>
    </row>
    <row r="4" spans="1:16" ht="12.75">
      <c r="A4" s="1"/>
      <c r="B4" s="1">
        <v>892.39</v>
      </c>
      <c r="C4" s="1">
        <v>-2210.3</v>
      </c>
      <c r="D4" s="1">
        <v>384.92</v>
      </c>
      <c r="E4" s="1">
        <v>0</v>
      </c>
      <c r="F4" s="1">
        <v>435.88</v>
      </c>
      <c r="G4" s="1">
        <v>0</v>
      </c>
      <c r="H4" s="1">
        <v>34.5</v>
      </c>
      <c r="I4" s="1">
        <v>-5.32</v>
      </c>
      <c r="J4" s="1">
        <v>21.51</v>
      </c>
      <c r="K4" s="2">
        <v>37803.25</v>
      </c>
      <c r="L4" s="1">
        <v>-98.2</v>
      </c>
      <c r="M4" s="1">
        <v>30.03</v>
      </c>
      <c r="N4">
        <f t="shared" si="0"/>
        <v>-50.95999999999998</v>
      </c>
      <c r="O4">
        <f t="shared" si="1"/>
        <v>50.69</v>
      </c>
      <c r="P4">
        <f t="shared" si="2"/>
        <v>-0.2699999999999818</v>
      </c>
    </row>
    <row r="5" spans="1:16" ht="12.75">
      <c r="A5" s="1"/>
      <c r="B5" s="1">
        <v>892.39</v>
      </c>
      <c r="C5" s="1">
        <v>-2210.3</v>
      </c>
      <c r="D5" s="1">
        <v>376.95</v>
      </c>
      <c r="E5" s="1">
        <v>33.06</v>
      </c>
      <c r="F5" s="1">
        <v>429.67</v>
      </c>
      <c r="G5" s="1">
        <v>18.37</v>
      </c>
      <c r="H5" s="1">
        <v>29.73</v>
      </c>
      <c r="I5" s="1">
        <v>-2.9</v>
      </c>
      <c r="J5" s="1">
        <v>16.19</v>
      </c>
      <c r="K5" s="2">
        <v>37803.375</v>
      </c>
      <c r="L5" s="1">
        <v>-98.2</v>
      </c>
      <c r="M5" s="1">
        <v>30.03</v>
      </c>
      <c r="N5">
        <f t="shared" si="0"/>
        <v>-38.03000000000003</v>
      </c>
      <c r="O5">
        <f t="shared" si="1"/>
        <v>43.02</v>
      </c>
      <c r="P5">
        <f t="shared" si="2"/>
        <v>4.989999999999974</v>
      </c>
    </row>
    <row r="6" spans="1:16" ht="12.75">
      <c r="A6" s="1"/>
      <c r="B6" s="1">
        <v>892.39</v>
      </c>
      <c r="C6" s="1">
        <v>-2210.3</v>
      </c>
      <c r="D6" s="1">
        <v>414</v>
      </c>
      <c r="E6" s="1">
        <v>597.68</v>
      </c>
      <c r="F6" s="1">
        <v>521.83</v>
      </c>
      <c r="G6" s="1">
        <v>134.87</v>
      </c>
      <c r="H6" s="1">
        <v>-49.83</v>
      </c>
      <c r="I6" s="1">
        <v>-86.25</v>
      </c>
      <c r="J6" s="1">
        <v>-217.09</v>
      </c>
      <c r="K6" s="2">
        <v>37803.5</v>
      </c>
      <c r="L6" s="1">
        <v>-98.2</v>
      </c>
      <c r="M6" s="1">
        <v>30.03</v>
      </c>
      <c r="N6">
        <f t="shared" si="0"/>
        <v>354.9799999999999</v>
      </c>
      <c r="O6">
        <f t="shared" si="1"/>
        <v>-353.16999999999996</v>
      </c>
      <c r="P6">
        <f t="shared" si="2"/>
        <v>1.8099999999999454</v>
      </c>
    </row>
    <row r="7" spans="1:16" ht="12.75">
      <c r="A7" s="1"/>
      <c r="B7" s="1">
        <v>892.39</v>
      </c>
      <c r="C7" s="1">
        <v>-2210.3</v>
      </c>
      <c r="D7" s="1">
        <v>447.61</v>
      </c>
      <c r="E7" s="1">
        <v>928.31</v>
      </c>
      <c r="F7" s="1">
        <v>587.21</v>
      </c>
      <c r="G7" s="1">
        <v>196.5</v>
      </c>
      <c r="H7" s="1">
        <v>-79.61</v>
      </c>
      <c r="I7" s="1">
        <v>-142.69</v>
      </c>
      <c r="J7" s="1">
        <v>-395.73</v>
      </c>
      <c r="K7" s="2">
        <v>37803.625</v>
      </c>
      <c r="L7" s="1">
        <v>-98.2</v>
      </c>
      <c r="M7" s="1">
        <v>30.03</v>
      </c>
      <c r="N7">
        <f t="shared" si="0"/>
        <v>592.21</v>
      </c>
      <c r="O7">
        <f t="shared" si="1"/>
        <v>-618.03</v>
      </c>
      <c r="P7">
        <f t="shared" si="2"/>
        <v>-25.819999999999936</v>
      </c>
    </row>
    <row r="8" spans="1:16" ht="12.75">
      <c r="A8" s="1"/>
      <c r="B8" s="1">
        <v>892.39</v>
      </c>
      <c r="C8" s="1">
        <v>-2210.3</v>
      </c>
      <c r="D8" s="1">
        <v>458.07</v>
      </c>
      <c r="E8" s="1">
        <v>678.37</v>
      </c>
      <c r="F8" s="1">
        <v>567.46</v>
      </c>
      <c r="G8" s="1">
        <v>154.06</v>
      </c>
      <c r="H8" s="1">
        <v>-42.33</v>
      </c>
      <c r="I8" s="1">
        <v>-146.59</v>
      </c>
      <c r="J8" s="1">
        <v>-288.94</v>
      </c>
      <c r="K8" s="2">
        <v>37803.75</v>
      </c>
      <c r="L8" s="1">
        <v>-98.2</v>
      </c>
      <c r="M8" s="1">
        <v>30.03</v>
      </c>
      <c r="N8">
        <f t="shared" si="0"/>
        <v>414.92</v>
      </c>
      <c r="O8">
        <f t="shared" si="1"/>
        <v>-477.86</v>
      </c>
      <c r="P8">
        <f t="shared" si="2"/>
        <v>-62.94</v>
      </c>
    </row>
    <row r="9" spans="1:16" ht="12.75">
      <c r="A9" s="1"/>
      <c r="B9" s="1">
        <v>892.39</v>
      </c>
      <c r="C9" s="1">
        <v>-2210.3</v>
      </c>
      <c r="D9" s="1">
        <v>437.79</v>
      </c>
      <c r="E9" s="1">
        <v>242</v>
      </c>
      <c r="F9" s="1">
        <v>513.18</v>
      </c>
      <c r="G9" s="1">
        <v>100.68</v>
      </c>
      <c r="H9" s="1">
        <v>6.07</v>
      </c>
      <c r="I9" s="1">
        <v>-77.72</v>
      </c>
      <c r="J9" s="1">
        <v>-83.85</v>
      </c>
      <c r="K9" s="2">
        <v>37803.875</v>
      </c>
      <c r="L9" s="1">
        <v>-98.2</v>
      </c>
      <c r="M9" s="1">
        <v>30.03</v>
      </c>
      <c r="N9">
        <f t="shared" si="0"/>
        <v>65.93</v>
      </c>
      <c r="O9">
        <f t="shared" si="1"/>
        <v>-155.5</v>
      </c>
      <c r="P9">
        <f t="shared" si="2"/>
        <v>-89.57</v>
      </c>
    </row>
    <row r="11" spans="1:17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N11" t="s">
        <v>13</v>
      </c>
      <c r="O11" t="s">
        <v>14</v>
      </c>
      <c r="P11" t="s">
        <v>15</v>
      </c>
      <c r="Q11" t="s">
        <v>16</v>
      </c>
    </row>
    <row r="12" spans="2:17" ht="12.75">
      <c r="B12">
        <v>795</v>
      </c>
      <c r="C12">
        <v>-2340.15</v>
      </c>
      <c r="D12">
        <v>425.43</v>
      </c>
      <c r="E12">
        <v>0</v>
      </c>
      <c r="F12">
        <v>464.06</v>
      </c>
      <c r="G12">
        <v>0</v>
      </c>
      <c r="H12">
        <v>46.75</v>
      </c>
      <c r="I12">
        <v>-29.87</v>
      </c>
      <c r="J12">
        <v>21.19</v>
      </c>
      <c r="K12" s="3">
        <v>37803</v>
      </c>
      <c r="L12">
        <v>-99.29</v>
      </c>
      <c r="M12">
        <v>29.02</v>
      </c>
      <c r="N12">
        <f>D12+E12-F12-G12</f>
        <v>-38.629999999999995</v>
      </c>
      <c r="O12">
        <f>H12+I12+J12</f>
        <v>38.07</v>
      </c>
      <c r="P12">
        <f>N12+O12</f>
        <v>-0.5599999999999952</v>
      </c>
      <c r="Q12">
        <f>SUM(P12:P19)</f>
        <v>-143.43999999999977</v>
      </c>
    </row>
    <row r="13" spans="2:16" ht="12.75">
      <c r="B13">
        <v>795</v>
      </c>
      <c r="C13">
        <v>-2340.15</v>
      </c>
      <c r="D13">
        <v>414.97</v>
      </c>
      <c r="E13">
        <v>0</v>
      </c>
      <c r="F13">
        <v>453.94</v>
      </c>
      <c r="G13">
        <v>0</v>
      </c>
      <c r="H13">
        <v>41.06</v>
      </c>
      <c r="I13">
        <v>-21.72</v>
      </c>
      <c r="J13">
        <v>18.87</v>
      </c>
      <c r="K13" s="3">
        <v>37803.125</v>
      </c>
      <c r="L13">
        <v>-99.29</v>
      </c>
      <c r="M13">
        <v>29.02</v>
      </c>
      <c r="N13">
        <f aca="true" t="shared" si="3" ref="N13:N19">D13+E13-F13-G13</f>
        <v>-38.96999999999997</v>
      </c>
      <c r="O13">
        <f aca="true" t="shared" si="4" ref="O13:O19">H13+I13+J13</f>
        <v>38.21000000000001</v>
      </c>
      <c r="P13">
        <f aca="true" t="shared" si="5" ref="P13:P19">N13+O13</f>
        <v>-0.7599999999999625</v>
      </c>
    </row>
    <row r="14" spans="2:16" ht="12.75">
      <c r="B14">
        <v>795</v>
      </c>
      <c r="C14">
        <v>-2340.15</v>
      </c>
      <c r="D14">
        <v>406.05</v>
      </c>
      <c r="E14">
        <v>0</v>
      </c>
      <c r="F14">
        <v>445.32</v>
      </c>
      <c r="G14">
        <v>0</v>
      </c>
      <c r="H14">
        <v>37.19</v>
      </c>
      <c r="I14">
        <v>-10.26</v>
      </c>
      <c r="J14">
        <v>11.76</v>
      </c>
      <c r="K14" s="3">
        <v>37803.25</v>
      </c>
      <c r="L14">
        <v>-99.29</v>
      </c>
      <c r="M14">
        <v>29.02</v>
      </c>
      <c r="N14">
        <f t="shared" si="3"/>
        <v>-39.26999999999998</v>
      </c>
      <c r="O14">
        <f t="shared" si="4"/>
        <v>38.69</v>
      </c>
      <c r="P14">
        <f t="shared" si="5"/>
        <v>-0.5799999999999841</v>
      </c>
    </row>
    <row r="15" spans="2:16" ht="12.75">
      <c r="B15">
        <v>795</v>
      </c>
      <c r="C15">
        <v>-2340.15</v>
      </c>
      <c r="D15">
        <v>397.77</v>
      </c>
      <c r="E15">
        <v>13.87</v>
      </c>
      <c r="F15">
        <v>438.67</v>
      </c>
      <c r="G15">
        <v>7.5</v>
      </c>
      <c r="H15">
        <v>33.73</v>
      </c>
      <c r="I15">
        <v>-4.33</v>
      </c>
      <c r="J15">
        <v>8.69</v>
      </c>
      <c r="K15" s="3">
        <v>37803.375</v>
      </c>
      <c r="L15">
        <v>-99.29</v>
      </c>
      <c r="M15">
        <v>29.02</v>
      </c>
      <c r="N15">
        <f t="shared" si="3"/>
        <v>-34.53000000000003</v>
      </c>
      <c r="O15">
        <f t="shared" si="4"/>
        <v>38.089999999999996</v>
      </c>
      <c r="P15">
        <f t="shared" si="5"/>
        <v>3.5599999999999667</v>
      </c>
    </row>
    <row r="16" spans="2:16" ht="12.75">
      <c r="B16">
        <v>795</v>
      </c>
      <c r="C16">
        <v>-2340.15</v>
      </c>
      <c r="D16">
        <v>424.5</v>
      </c>
      <c r="E16">
        <v>556</v>
      </c>
      <c r="F16">
        <v>506.83</v>
      </c>
      <c r="G16">
        <v>126.68</v>
      </c>
      <c r="H16">
        <v>-53.52</v>
      </c>
      <c r="I16">
        <v>-148.69</v>
      </c>
      <c r="J16">
        <v>-136.15</v>
      </c>
      <c r="K16" s="3">
        <v>37803.5</v>
      </c>
      <c r="L16">
        <v>-99.29</v>
      </c>
      <c r="M16">
        <v>29.02</v>
      </c>
      <c r="N16">
        <f t="shared" si="3"/>
        <v>346.99</v>
      </c>
      <c r="O16">
        <f t="shared" si="4"/>
        <v>-338.36</v>
      </c>
      <c r="P16">
        <f t="shared" si="5"/>
        <v>8.629999999999995</v>
      </c>
    </row>
    <row r="17" spans="2:16" ht="12.75">
      <c r="B17">
        <v>795</v>
      </c>
      <c r="C17">
        <v>-2340.15</v>
      </c>
      <c r="D17">
        <v>446.79</v>
      </c>
      <c r="E17">
        <v>872.12</v>
      </c>
      <c r="F17">
        <v>554.46</v>
      </c>
      <c r="G17">
        <v>186.25</v>
      </c>
      <c r="H17">
        <v>-81.55</v>
      </c>
      <c r="I17">
        <v>-271.38</v>
      </c>
      <c r="J17">
        <v>-247.79</v>
      </c>
      <c r="K17" s="3">
        <v>37803.625</v>
      </c>
      <c r="L17">
        <v>-99.29</v>
      </c>
      <c r="M17">
        <v>29.02</v>
      </c>
      <c r="N17">
        <f t="shared" si="3"/>
        <v>578.2</v>
      </c>
      <c r="O17">
        <f t="shared" si="4"/>
        <v>-600.72</v>
      </c>
      <c r="P17">
        <f t="shared" si="5"/>
        <v>-22.519999999999982</v>
      </c>
    </row>
    <row r="18" spans="2:16" ht="12.75">
      <c r="B18">
        <v>795</v>
      </c>
      <c r="C18">
        <v>-2340.15</v>
      </c>
      <c r="D18">
        <v>458.57</v>
      </c>
      <c r="E18">
        <v>713.62</v>
      </c>
      <c r="F18">
        <v>551.65</v>
      </c>
      <c r="G18">
        <v>161.56</v>
      </c>
      <c r="H18">
        <v>-50.51</v>
      </c>
      <c r="I18">
        <v>-270.09</v>
      </c>
      <c r="J18">
        <v>-190.94</v>
      </c>
      <c r="K18" s="3">
        <v>37803.75</v>
      </c>
      <c r="L18">
        <v>-99.29</v>
      </c>
      <c r="M18">
        <v>29.02</v>
      </c>
      <c r="N18">
        <f t="shared" si="3"/>
        <v>458.9800000000001</v>
      </c>
      <c r="O18">
        <f t="shared" si="4"/>
        <v>-511.53999999999996</v>
      </c>
      <c r="P18">
        <f t="shared" si="5"/>
        <v>-52.55999999999989</v>
      </c>
    </row>
    <row r="19" spans="2:16" ht="12.75">
      <c r="B19">
        <v>795</v>
      </c>
      <c r="C19">
        <v>-2340.15</v>
      </c>
      <c r="D19">
        <v>446.85</v>
      </c>
      <c r="E19">
        <v>228.31</v>
      </c>
      <c r="F19">
        <v>504.12</v>
      </c>
      <c r="G19">
        <v>92.75</v>
      </c>
      <c r="H19">
        <v>13.38</v>
      </c>
      <c r="I19">
        <v>-149.85</v>
      </c>
      <c r="J19">
        <v>-20.47</v>
      </c>
      <c r="K19" s="3">
        <v>37803.875</v>
      </c>
      <c r="L19">
        <v>-99.29</v>
      </c>
      <c r="M19">
        <v>29.02</v>
      </c>
      <c r="N19">
        <f t="shared" si="3"/>
        <v>78.29000000000008</v>
      </c>
      <c r="O19">
        <f t="shared" si="4"/>
        <v>-156.94</v>
      </c>
      <c r="P19">
        <f t="shared" si="5"/>
        <v>-78.64999999999992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H. David</dc:creator>
  <cp:keywords/>
  <dc:description/>
  <cp:lastModifiedBy>David Maidment</cp:lastModifiedBy>
  <cp:lastPrinted>2007-03-06T13:02:55Z</cp:lastPrinted>
  <dcterms:created xsi:type="dcterms:W3CDTF">2007-01-31T23:50:07Z</dcterms:created>
  <dcterms:modified xsi:type="dcterms:W3CDTF">2008-01-31T18:18:04Z</dcterms:modified>
  <cp:category/>
  <cp:version/>
  <cp:contentType/>
  <cp:contentStatus/>
</cp:coreProperties>
</file>